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10035245\Desktop\"/>
    </mc:Choice>
  </mc:AlternateContent>
  <bookViews>
    <workbookView xWindow="0" yWindow="0" windowWidth="17256" windowHeight="5208"/>
  </bookViews>
  <sheets>
    <sheet name="114年度" sheetId="5" r:id="rId1"/>
  </sheets>
  <definedNames>
    <definedName name="_xlnm._FilterDatabase" localSheetId="0" hidden="1">'114年度'!$A$1:$J$59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2" i="5" l="1"/>
  <c r="J69" i="5" l="1"/>
  <c r="J68" i="5"/>
  <c r="J67" i="5"/>
  <c r="J65" i="5"/>
  <c r="J64" i="5"/>
  <c r="J62" i="5"/>
  <c r="J61" i="5"/>
  <c r="J32" i="5" l="1"/>
  <c r="J29" i="5"/>
  <c r="J55" i="5"/>
  <c r="J54" i="5"/>
  <c r="J53" i="5"/>
  <c r="J52" i="5"/>
  <c r="J37" i="5"/>
  <c r="J33" i="5"/>
  <c r="J30" i="5"/>
  <c r="J6" i="5"/>
</calcChain>
</file>

<file path=xl/sharedStrings.xml><?xml version="1.0" encoding="utf-8"?>
<sst xmlns="http://schemas.openxmlformats.org/spreadsheetml/2006/main" count="325" uniqueCount="104">
  <si>
    <t>機關單位</t>
  </si>
  <si>
    <t>種植時間</t>
  </si>
  <si>
    <t>種植地點</t>
  </si>
  <si>
    <t>種植樹種</t>
  </si>
  <si>
    <t>種植數量(株)</t>
  </si>
  <si>
    <t>填報季別</t>
    <phoneticPr fontId="1" type="noConversion"/>
  </si>
  <si>
    <t>第一季</t>
    <phoneticPr fontId="1" type="noConversion"/>
  </si>
  <si>
    <t>第二季</t>
    <phoneticPr fontId="1" type="noConversion"/>
  </si>
  <si>
    <t>工務局</t>
    <phoneticPr fontId="1" type="noConversion"/>
  </si>
  <si>
    <t>文化局</t>
    <phoneticPr fontId="1" type="noConversion"/>
  </si>
  <si>
    <t>水務局</t>
    <phoneticPr fontId="1" type="noConversion"/>
  </si>
  <si>
    <t>經濟發展局</t>
    <phoneticPr fontId="1" type="noConversion"/>
  </si>
  <si>
    <t>都市發展局</t>
    <phoneticPr fontId="1" type="noConversion"/>
  </si>
  <si>
    <t>農業局</t>
    <phoneticPr fontId="1" type="noConversion"/>
  </si>
  <si>
    <t>環境保護局</t>
    <phoneticPr fontId="1" type="noConversion"/>
  </si>
  <si>
    <t>教育局</t>
    <phoneticPr fontId="1" type="noConversion"/>
  </si>
  <si>
    <t>捷運工程局</t>
    <phoneticPr fontId="1" type="noConversion"/>
  </si>
  <si>
    <t>第三季</t>
  </si>
  <si>
    <t>八德區公所</t>
  </si>
  <si>
    <t>大園區公所</t>
  </si>
  <si>
    <t>蘆竹區公所</t>
  </si>
  <si>
    <t>觀音區公所</t>
  </si>
  <si>
    <t>第二季</t>
  </si>
  <si>
    <t>風鈴木</t>
    <phoneticPr fontId="1" type="noConversion"/>
  </si>
  <si>
    <t>楓香</t>
    <phoneticPr fontId="1" type="noConversion"/>
  </si>
  <si>
    <t>大花紫薇</t>
    <phoneticPr fontId="1" type="noConversion"/>
  </si>
  <si>
    <t>大葉山欖</t>
    <phoneticPr fontId="1" type="noConversion"/>
  </si>
  <si>
    <t>台灣欒樹</t>
    <phoneticPr fontId="1" type="noConversion"/>
  </si>
  <si>
    <t>胸高直徑(cm)</t>
    <phoneticPr fontId="1" type="noConversion"/>
  </si>
  <si>
    <t>樹高(m)</t>
    <phoneticPr fontId="1" type="noConversion"/>
  </si>
  <si>
    <t>台灣欒樹</t>
  </si>
  <si>
    <t>光臘樹</t>
  </si>
  <si>
    <t>水黃皮</t>
    <phoneticPr fontId="1" type="noConversion"/>
  </si>
  <si>
    <t>樟樹</t>
    <phoneticPr fontId="1" type="noConversion"/>
  </si>
  <si>
    <t>紅花風鈴木</t>
  </si>
  <si>
    <t>114.05.24</t>
  </si>
  <si>
    <t>114.04.19</t>
  </si>
  <si>
    <t>114.06.06</t>
  </si>
  <si>
    <t>中壢高中</t>
    <phoneticPr fontId="1" type="noConversion"/>
  </si>
  <si>
    <t>山頂國小</t>
  </si>
  <si>
    <t>新埔國小</t>
    <phoneticPr fontId="1" type="noConversion"/>
  </si>
  <si>
    <t>大葉山欖</t>
  </si>
  <si>
    <t>榔榆</t>
  </si>
  <si>
    <t>莊敬國小</t>
    <phoneticPr fontId="1" type="noConversion"/>
  </si>
  <si>
    <t>114.06.08</t>
    <phoneticPr fontId="1" type="noConversion"/>
  </si>
  <si>
    <t>鵝掌藤</t>
    <phoneticPr fontId="1" type="noConversion"/>
  </si>
  <si>
    <t>厚葉石斑木</t>
    <phoneticPr fontId="1" type="noConversion"/>
  </si>
  <si>
    <t>114.05.20</t>
    <phoneticPr fontId="1" type="noConversion"/>
  </si>
  <si>
    <t>茄苳</t>
    <phoneticPr fontId="1" type="noConversion"/>
  </si>
  <si>
    <t>苦楝</t>
    <phoneticPr fontId="1" type="noConversion"/>
  </si>
  <si>
    <t>落羽松</t>
    <phoneticPr fontId="1" type="noConversion"/>
  </si>
  <si>
    <t>小葉南洋杉</t>
    <phoneticPr fontId="1" type="noConversion"/>
  </si>
  <si>
    <t>穗花棋盤腳</t>
    <phoneticPr fontId="1" type="noConversion"/>
  </si>
  <si>
    <t>烏桕</t>
    <phoneticPr fontId="1" type="noConversion"/>
  </si>
  <si>
    <t>珊瑚樹</t>
    <phoneticPr fontId="1" type="noConversion"/>
  </si>
  <si>
    <t>台灣海棗</t>
    <phoneticPr fontId="1" type="noConversion"/>
  </si>
  <si>
    <t>仙丹</t>
    <phoneticPr fontId="1" type="noConversion"/>
  </si>
  <si>
    <t>金露花</t>
    <phoneticPr fontId="1" type="noConversion"/>
  </si>
  <si>
    <t>女貞</t>
    <phoneticPr fontId="1" type="noConversion"/>
  </si>
  <si>
    <t>114.03.08</t>
    <phoneticPr fontId="1" type="noConversion"/>
  </si>
  <si>
    <t>A20興和特區親溪公園旁綠地</t>
  </si>
  <si>
    <t>鐵冬青</t>
  </si>
  <si>
    <t>114.09.11</t>
    <phoneticPr fontId="1" type="noConversion"/>
  </si>
  <si>
    <t>114.05-07</t>
    <phoneticPr fontId="1" type="noConversion"/>
  </si>
  <si>
    <t>光臘樹</t>
    <phoneticPr fontId="1" type="noConversion"/>
  </si>
  <si>
    <t>台灣櫸樹</t>
    <phoneticPr fontId="1" type="noConversion"/>
  </si>
  <si>
    <t>青剛櫟</t>
    <phoneticPr fontId="1" type="noConversion"/>
  </si>
  <si>
    <t>台灣海桐</t>
    <phoneticPr fontId="1" type="noConversion"/>
  </si>
  <si>
    <t>九芎</t>
    <phoneticPr fontId="1" type="noConversion"/>
  </si>
  <si>
    <t>垂柳</t>
    <phoneticPr fontId="1" type="noConversion"/>
  </si>
  <si>
    <t>小葉欖仁</t>
    <phoneticPr fontId="1" type="noConversion"/>
  </si>
  <si>
    <t>114.07.10</t>
    <phoneticPr fontId="1" type="noConversion"/>
  </si>
  <si>
    <t>大有國小</t>
    <phoneticPr fontId="1" type="noConversion"/>
  </si>
  <si>
    <t>大坡國小</t>
    <phoneticPr fontId="1" type="noConversion"/>
  </si>
  <si>
    <t>咖啡</t>
    <phoneticPr fontId="1" type="noConversion"/>
  </si>
  <si>
    <t>櫻花</t>
    <phoneticPr fontId="1" type="noConversion"/>
  </si>
  <si>
    <t>鳳凰木</t>
    <phoneticPr fontId="1" type="noConversion"/>
  </si>
  <si>
    <t>114.01.22</t>
    <phoneticPr fontId="1" type="noConversion"/>
  </si>
  <si>
    <t>茶樹</t>
    <phoneticPr fontId="1" type="noConversion"/>
  </si>
  <si>
    <t>第四季</t>
    <phoneticPr fontId="1" type="noConversion"/>
  </si>
  <si>
    <t>龜山區公所</t>
    <phoneticPr fontId="1" type="noConversion"/>
  </si>
  <si>
    <t>114.11.14</t>
    <phoneticPr fontId="1" type="noConversion"/>
  </si>
  <si>
    <t>櫻花</t>
    <phoneticPr fontId="1" type="noConversion"/>
  </si>
  <si>
    <t>114.06-09</t>
    <phoneticPr fontId="1" type="noConversion"/>
  </si>
  <si>
    <t>黃連木</t>
    <phoneticPr fontId="1" type="noConversion"/>
  </si>
  <si>
    <t>流蘇</t>
    <phoneticPr fontId="1" type="noConversion"/>
  </si>
  <si>
    <t>龍潭區公所</t>
    <phoneticPr fontId="1" type="noConversion"/>
  </si>
  <si>
    <t>114.12.12</t>
    <phoneticPr fontId="1" type="noConversion"/>
  </si>
  <si>
    <t>落羽松</t>
    <phoneticPr fontId="1" type="noConversion"/>
  </si>
  <si>
    <t>大園區公所</t>
    <phoneticPr fontId="1" type="noConversion"/>
  </si>
  <si>
    <t>長虹木</t>
    <phoneticPr fontId="1" type="noConversion"/>
  </si>
  <si>
    <t>長虹木</t>
    <phoneticPr fontId="1" type="noConversion"/>
  </si>
  <si>
    <t>是否計算碳匯</t>
    <phoneticPr fontId="1" type="noConversion"/>
  </si>
  <si>
    <t>否(灌木)</t>
    <phoneticPr fontId="1" type="noConversion"/>
  </si>
  <si>
    <t>114.04-06</t>
    <phoneticPr fontId="1" type="noConversion"/>
  </si>
  <si>
    <t>114.10-12</t>
    <phoneticPr fontId="1" type="noConversion"/>
  </si>
  <si>
    <t>114.07-09</t>
  </si>
  <si>
    <t>114.07-09</t>
    <phoneticPr fontId="1" type="noConversion"/>
  </si>
  <si>
    <t>114.10-12</t>
    <phoneticPr fontId="1" type="noConversion"/>
  </si>
  <si>
    <t>-</t>
    <phoneticPr fontId="1" type="noConversion"/>
  </si>
  <si>
    <t>台灣石楠</t>
    <phoneticPr fontId="1" type="noConversion"/>
  </si>
  <si>
    <t>總和</t>
    <phoneticPr fontId="1" type="noConversion"/>
  </si>
  <si>
    <t>增加之儲碳量(kg)</t>
    <phoneticPr fontId="1" type="noConversion"/>
  </si>
  <si>
    <t>備註："-"胸高直徑&lt; 5 cm或樹種無參數則無法計算儲碳量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</si>
</sst>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微軟正黑體"/>
      <family val="2"/>
      <charset val="136"/>
    </font>
    <font>
      <b/>
      <sz val="11"/>
      <color rgb="FFFF0000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5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6" xfId="0" applyBorder="1" applyAlignment="1">
      <alignment horizontal="right"/>
    </xf>
    <xf numFmtId="0" fontId="2" fillId="0" borderId="0" xfId="0" applyFont="1" applyBorder="1" applyAlignment="1">
      <alignment horizontal="left"/>
    </xf>
    <xf numFmtId="2" fontId="0" fillId="0" borderId="6" xfId="0" applyNumberFormat="1" applyBorder="1"/>
    <xf numFmtId="0" fontId="0" fillId="0" borderId="7" xfId="0" applyBorder="1"/>
    <xf numFmtId="0" fontId="2" fillId="0" borderId="1" xfId="0" applyFont="1" applyBorder="1" applyAlignment="1">
      <alignment horizontal="left"/>
    </xf>
    <xf numFmtId="0" fontId="0" fillId="0" borderId="8" xfId="0" applyBorder="1" applyAlignment="1">
      <alignment horizontal="right"/>
    </xf>
    <xf numFmtId="0" fontId="3" fillId="0" borderId="0" xfId="0" applyFont="1" applyAlignment="1">
      <alignment horizontal="left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3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F71" sqref="F71"/>
    </sheetView>
  </sheetViews>
  <sheetFormatPr defaultRowHeight="15" x14ac:dyDescent="0.3"/>
  <cols>
    <col min="1" max="1" width="10.25" bestFit="1" customWidth="1"/>
    <col min="2" max="2" width="14.25" bestFit="1" customWidth="1"/>
    <col min="3" max="3" width="15.375" style="1" customWidth="1"/>
    <col min="4" max="4" width="17.625" hidden="1" customWidth="1"/>
    <col min="5" max="5" width="12.75" bestFit="1" customWidth="1"/>
    <col min="6" max="6" width="14.25" style="1" customWidth="1"/>
    <col min="7" max="7" width="13" customWidth="1"/>
    <col min="8" max="8" width="9" bestFit="1" customWidth="1"/>
    <col min="9" max="9" width="14.25" bestFit="1" customWidth="1"/>
    <col min="10" max="10" width="23.875" bestFit="1" customWidth="1"/>
    <col min="11" max="11" width="18.375" customWidth="1"/>
  </cols>
  <sheetData>
    <row r="1" spans="1:10" x14ac:dyDescent="0.3">
      <c r="A1" s="7" t="s">
        <v>5</v>
      </c>
      <c r="B1" s="5" t="s">
        <v>0</v>
      </c>
      <c r="C1" s="4" t="s">
        <v>1</v>
      </c>
      <c r="D1" s="5" t="s">
        <v>2</v>
      </c>
      <c r="E1" s="5" t="s">
        <v>3</v>
      </c>
      <c r="F1" s="4" t="s">
        <v>92</v>
      </c>
      <c r="G1" s="5" t="s">
        <v>28</v>
      </c>
      <c r="H1" s="5" t="s">
        <v>29</v>
      </c>
      <c r="I1" s="5" t="s">
        <v>4</v>
      </c>
      <c r="J1" s="6" t="s">
        <v>102</v>
      </c>
    </row>
    <row r="2" spans="1:10" x14ac:dyDescent="0.3">
      <c r="A2" s="8" t="s">
        <v>6</v>
      </c>
      <c r="B2" s="9" t="s">
        <v>9</v>
      </c>
      <c r="C2" s="10" t="s">
        <v>77</v>
      </c>
      <c r="D2" s="9"/>
      <c r="E2" s="9" t="s">
        <v>27</v>
      </c>
      <c r="F2" s="10"/>
      <c r="G2" s="9"/>
      <c r="H2" s="9"/>
      <c r="I2" s="9">
        <v>28</v>
      </c>
      <c r="J2" s="11">
        <v>290.08</v>
      </c>
    </row>
    <row r="3" spans="1:10" x14ac:dyDescent="0.3">
      <c r="A3" s="8" t="s">
        <v>6</v>
      </c>
      <c r="B3" s="9" t="s">
        <v>12</v>
      </c>
      <c r="C3" s="10">
        <v>114.01</v>
      </c>
      <c r="D3" s="9"/>
      <c r="E3" s="12" t="s">
        <v>27</v>
      </c>
      <c r="F3" s="13"/>
      <c r="G3" s="12"/>
      <c r="H3" s="12"/>
      <c r="I3" s="12">
        <v>9</v>
      </c>
      <c r="J3" s="14" t="s">
        <v>99</v>
      </c>
    </row>
    <row r="4" spans="1:10" x14ac:dyDescent="0.3">
      <c r="A4" s="8" t="s">
        <v>6</v>
      </c>
      <c r="B4" s="9" t="s">
        <v>12</v>
      </c>
      <c r="C4" s="10">
        <v>114.01</v>
      </c>
      <c r="D4" s="9"/>
      <c r="E4" s="12" t="s">
        <v>31</v>
      </c>
      <c r="F4" s="13"/>
      <c r="G4" s="12"/>
      <c r="H4" s="12"/>
      <c r="I4" s="12">
        <v>10</v>
      </c>
      <c r="J4" s="14" t="s">
        <v>99</v>
      </c>
    </row>
    <row r="5" spans="1:10" x14ac:dyDescent="0.3">
      <c r="A5" s="8" t="s">
        <v>6</v>
      </c>
      <c r="B5" s="9" t="s">
        <v>13</v>
      </c>
      <c r="C5" s="10" t="s">
        <v>59</v>
      </c>
      <c r="D5" s="9" t="s">
        <v>60</v>
      </c>
      <c r="E5" s="12" t="s">
        <v>100</v>
      </c>
      <c r="F5" s="13"/>
      <c r="G5" s="12">
        <v>5</v>
      </c>
      <c r="H5" s="12">
        <v>3</v>
      </c>
      <c r="I5" s="12">
        <v>4</v>
      </c>
      <c r="J5" s="14" t="s">
        <v>99</v>
      </c>
    </row>
    <row r="6" spans="1:10" x14ac:dyDescent="0.3">
      <c r="A6" s="8" t="s">
        <v>6</v>
      </c>
      <c r="B6" s="9" t="s">
        <v>13</v>
      </c>
      <c r="C6" s="10" t="s">
        <v>59</v>
      </c>
      <c r="D6" s="9" t="s">
        <v>60</v>
      </c>
      <c r="E6" s="12" t="s">
        <v>61</v>
      </c>
      <c r="F6" s="13"/>
      <c r="G6" s="12">
        <v>5</v>
      </c>
      <c r="H6" s="12">
        <v>3</v>
      </c>
      <c r="I6" s="12">
        <v>4</v>
      </c>
      <c r="J6" s="11">
        <f>1.38*I6</f>
        <v>5.52</v>
      </c>
    </row>
    <row r="7" spans="1:10" x14ac:dyDescent="0.3">
      <c r="A7" s="8" t="s">
        <v>7</v>
      </c>
      <c r="B7" s="9" t="s">
        <v>8</v>
      </c>
      <c r="C7" s="13" t="s">
        <v>94</v>
      </c>
      <c r="D7" s="9"/>
      <c r="E7" s="12" t="s">
        <v>32</v>
      </c>
      <c r="F7" s="10"/>
      <c r="G7" s="12"/>
      <c r="H7" s="12"/>
      <c r="I7" s="9">
        <v>1</v>
      </c>
      <c r="J7" s="11">
        <v>22.93</v>
      </c>
    </row>
    <row r="8" spans="1:10" x14ac:dyDescent="0.3">
      <c r="A8" s="8" t="s">
        <v>7</v>
      </c>
      <c r="B8" s="9" t="s">
        <v>8</v>
      </c>
      <c r="C8" s="13" t="s">
        <v>94</v>
      </c>
      <c r="D8" s="9"/>
      <c r="E8" s="12" t="s">
        <v>30</v>
      </c>
      <c r="F8" s="13"/>
      <c r="G8" s="12"/>
      <c r="H8" s="12"/>
      <c r="I8" s="12">
        <v>1</v>
      </c>
      <c r="J8" s="14" t="s">
        <v>99</v>
      </c>
    </row>
    <row r="9" spans="1:10" x14ac:dyDescent="0.3">
      <c r="A9" s="8" t="s">
        <v>7</v>
      </c>
      <c r="B9" s="9" t="s">
        <v>16</v>
      </c>
      <c r="C9" s="13" t="s">
        <v>94</v>
      </c>
      <c r="D9" s="9"/>
      <c r="E9" s="12" t="s">
        <v>33</v>
      </c>
      <c r="F9" s="13"/>
      <c r="G9" s="12"/>
      <c r="H9" s="12"/>
      <c r="I9" s="12">
        <v>78</v>
      </c>
      <c r="J9" s="11">
        <v>683.28</v>
      </c>
    </row>
    <row r="10" spans="1:10" x14ac:dyDescent="0.3">
      <c r="A10" s="8" t="s">
        <v>7</v>
      </c>
      <c r="B10" s="9" t="s">
        <v>16</v>
      </c>
      <c r="C10" s="13" t="s">
        <v>94</v>
      </c>
      <c r="D10" s="9"/>
      <c r="E10" s="12" t="s">
        <v>34</v>
      </c>
      <c r="F10" s="13"/>
      <c r="G10" s="12"/>
      <c r="H10" s="12"/>
      <c r="I10" s="12">
        <v>48</v>
      </c>
      <c r="J10" s="14" t="s">
        <v>99</v>
      </c>
    </row>
    <row r="11" spans="1:10" x14ac:dyDescent="0.3">
      <c r="A11" s="8" t="s">
        <v>7</v>
      </c>
      <c r="B11" s="9" t="s">
        <v>15</v>
      </c>
      <c r="C11" s="13" t="s">
        <v>44</v>
      </c>
      <c r="D11" s="12" t="s">
        <v>43</v>
      </c>
      <c r="E11" s="12" t="s">
        <v>78</v>
      </c>
      <c r="F11" s="13"/>
      <c r="G11" s="12"/>
      <c r="H11" s="12"/>
      <c r="I11" s="12">
        <v>50</v>
      </c>
      <c r="J11" s="14" t="s">
        <v>99</v>
      </c>
    </row>
    <row r="12" spans="1:10" x14ac:dyDescent="0.3">
      <c r="A12" s="8" t="s">
        <v>7</v>
      </c>
      <c r="B12" s="9" t="s">
        <v>15</v>
      </c>
      <c r="C12" s="13" t="s">
        <v>37</v>
      </c>
      <c r="D12" s="12" t="s">
        <v>40</v>
      </c>
      <c r="E12" s="12" t="s">
        <v>31</v>
      </c>
      <c r="F12" s="13"/>
      <c r="G12" s="12"/>
      <c r="H12" s="12"/>
      <c r="I12" s="12">
        <v>10</v>
      </c>
      <c r="J12" s="14" t="s">
        <v>99</v>
      </c>
    </row>
    <row r="13" spans="1:10" x14ac:dyDescent="0.3">
      <c r="A13" s="8" t="s">
        <v>7</v>
      </c>
      <c r="B13" s="9" t="s">
        <v>15</v>
      </c>
      <c r="C13" s="13" t="s">
        <v>36</v>
      </c>
      <c r="D13" s="12" t="s">
        <v>39</v>
      </c>
      <c r="E13" s="12" t="s">
        <v>42</v>
      </c>
      <c r="F13" s="13"/>
      <c r="G13" s="12"/>
      <c r="H13" s="12"/>
      <c r="I13" s="12">
        <v>1</v>
      </c>
      <c r="J13" s="14" t="s">
        <v>99</v>
      </c>
    </row>
    <row r="14" spans="1:10" x14ac:dyDescent="0.3">
      <c r="A14" s="8" t="s">
        <v>7</v>
      </c>
      <c r="B14" s="9" t="s">
        <v>15</v>
      </c>
      <c r="C14" s="13" t="s">
        <v>35</v>
      </c>
      <c r="D14" s="12" t="s">
        <v>38</v>
      </c>
      <c r="E14" s="12" t="s">
        <v>41</v>
      </c>
      <c r="F14" s="13"/>
      <c r="G14" s="12"/>
      <c r="H14" s="12"/>
      <c r="I14" s="12">
        <v>6</v>
      </c>
      <c r="J14" s="14" t="s">
        <v>99</v>
      </c>
    </row>
    <row r="15" spans="1:10" x14ac:dyDescent="0.3">
      <c r="A15" s="8" t="s">
        <v>7</v>
      </c>
      <c r="B15" s="9" t="s">
        <v>12</v>
      </c>
      <c r="C15" s="13" t="s">
        <v>94</v>
      </c>
      <c r="D15" s="9"/>
      <c r="E15" s="9" t="s">
        <v>24</v>
      </c>
      <c r="F15" s="10"/>
      <c r="G15" s="9"/>
      <c r="H15" s="9"/>
      <c r="I15" s="9">
        <v>3</v>
      </c>
      <c r="J15" s="11">
        <v>26.28</v>
      </c>
    </row>
    <row r="16" spans="1:10" x14ac:dyDescent="0.3">
      <c r="A16" s="8" t="s">
        <v>7</v>
      </c>
      <c r="B16" s="9" t="s">
        <v>11</v>
      </c>
      <c r="C16" s="13" t="s">
        <v>94</v>
      </c>
      <c r="D16" s="9"/>
      <c r="E16" s="9" t="s">
        <v>26</v>
      </c>
      <c r="F16" s="10"/>
      <c r="G16" s="9"/>
      <c r="H16" s="9"/>
      <c r="I16" s="9">
        <v>30</v>
      </c>
      <c r="J16" s="11">
        <v>342.3</v>
      </c>
    </row>
    <row r="17" spans="1:10" x14ac:dyDescent="0.3">
      <c r="A17" s="8" t="s">
        <v>22</v>
      </c>
      <c r="B17" s="9" t="s">
        <v>18</v>
      </c>
      <c r="C17" s="13" t="s">
        <v>94</v>
      </c>
      <c r="D17" s="9"/>
      <c r="E17" s="9" t="s">
        <v>23</v>
      </c>
      <c r="F17" s="10"/>
      <c r="G17" s="9"/>
      <c r="H17" s="9"/>
      <c r="I17" s="9">
        <v>7</v>
      </c>
      <c r="J17" s="11">
        <v>40.25</v>
      </c>
    </row>
    <row r="18" spans="1:10" x14ac:dyDescent="0.3">
      <c r="A18" s="8" t="s">
        <v>22</v>
      </c>
      <c r="B18" s="9" t="s">
        <v>19</v>
      </c>
      <c r="C18" s="13" t="s">
        <v>94</v>
      </c>
      <c r="D18" s="9"/>
      <c r="E18" s="12" t="s">
        <v>46</v>
      </c>
      <c r="F18" s="13" t="s">
        <v>93</v>
      </c>
      <c r="G18" s="12"/>
      <c r="H18" s="12"/>
      <c r="I18" s="12">
        <v>2270</v>
      </c>
      <c r="J18" s="14" t="s">
        <v>99</v>
      </c>
    </row>
    <row r="19" spans="1:10" x14ac:dyDescent="0.3">
      <c r="A19" s="8" t="s">
        <v>22</v>
      </c>
      <c r="B19" s="9" t="s">
        <v>19</v>
      </c>
      <c r="C19" s="13" t="s">
        <v>94</v>
      </c>
      <c r="D19" s="9"/>
      <c r="E19" s="12" t="s">
        <v>45</v>
      </c>
      <c r="F19" s="13" t="s">
        <v>93</v>
      </c>
      <c r="G19" s="12"/>
      <c r="H19" s="12"/>
      <c r="I19" s="12">
        <v>400</v>
      </c>
      <c r="J19" s="14" t="s">
        <v>99</v>
      </c>
    </row>
    <row r="20" spans="1:10" x14ac:dyDescent="0.3">
      <c r="A20" s="8" t="s">
        <v>22</v>
      </c>
      <c r="B20" s="9" t="s">
        <v>21</v>
      </c>
      <c r="C20" s="13">
        <v>114.04</v>
      </c>
      <c r="D20" s="9"/>
      <c r="E20" s="9" t="s">
        <v>25</v>
      </c>
      <c r="F20" s="10"/>
      <c r="G20" s="9"/>
      <c r="H20" s="9"/>
      <c r="I20" s="9">
        <v>10</v>
      </c>
      <c r="J20" s="14" t="s">
        <v>99</v>
      </c>
    </row>
    <row r="21" spans="1:10" ht="15.6" x14ac:dyDescent="0.3">
      <c r="A21" s="8" t="s">
        <v>22</v>
      </c>
      <c r="B21" s="15" t="s">
        <v>20</v>
      </c>
      <c r="C21" s="10" t="s">
        <v>47</v>
      </c>
      <c r="D21" s="9"/>
      <c r="E21" s="9" t="s">
        <v>48</v>
      </c>
      <c r="F21" s="10"/>
      <c r="G21" s="9">
        <v>10</v>
      </c>
      <c r="H21" s="9">
        <v>6</v>
      </c>
      <c r="I21" s="9">
        <v>1</v>
      </c>
      <c r="J21" s="16">
        <v>11.31</v>
      </c>
    </row>
    <row r="22" spans="1:10" ht="15.6" x14ac:dyDescent="0.3">
      <c r="A22" s="8" t="s">
        <v>22</v>
      </c>
      <c r="B22" s="15" t="s">
        <v>20</v>
      </c>
      <c r="C22" s="10" t="s">
        <v>47</v>
      </c>
      <c r="D22" s="9"/>
      <c r="E22" s="9" t="s">
        <v>48</v>
      </c>
      <c r="F22" s="10"/>
      <c r="G22" s="9">
        <v>12</v>
      </c>
      <c r="H22" s="9">
        <v>4</v>
      </c>
      <c r="I22" s="9">
        <v>1</v>
      </c>
      <c r="J22" s="16">
        <v>10.87</v>
      </c>
    </row>
    <row r="23" spans="1:10" ht="15.6" x14ac:dyDescent="0.3">
      <c r="A23" s="8" t="s">
        <v>22</v>
      </c>
      <c r="B23" s="15" t="s">
        <v>20</v>
      </c>
      <c r="C23" s="10" t="s">
        <v>47</v>
      </c>
      <c r="D23" s="9"/>
      <c r="E23" s="9" t="s">
        <v>48</v>
      </c>
      <c r="F23" s="10"/>
      <c r="G23" s="9">
        <v>13</v>
      </c>
      <c r="H23" s="9">
        <v>4</v>
      </c>
      <c r="I23" s="9">
        <v>1</v>
      </c>
      <c r="J23" s="16">
        <v>12.71</v>
      </c>
    </row>
    <row r="24" spans="1:10" ht="15.6" x14ac:dyDescent="0.3">
      <c r="A24" s="8" t="s">
        <v>22</v>
      </c>
      <c r="B24" s="15" t="s">
        <v>20</v>
      </c>
      <c r="C24" s="10" t="s">
        <v>47</v>
      </c>
      <c r="D24" s="9"/>
      <c r="E24" s="9" t="s">
        <v>48</v>
      </c>
      <c r="F24" s="10"/>
      <c r="G24" s="9">
        <v>14</v>
      </c>
      <c r="H24" s="9">
        <v>4</v>
      </c>
      <c r="I24" s="9">
        <v>1</v>
      </c>
      <c r="J24" s="16">
        <v>14.69</v>
      </c>
    </row>
    <row r="25" spans="1:10" ht="15.6" x14ac:dyDescent="0.3">
      <c r="A25" s="8" t="s">
        <v>22</v>
      </c>
      <c r="B25" s="15" t="s">
        <v>20</v>
      </c>
      <c r="C25" s="10" t="s">
        <v>47</v>
      </c>
      <c r="D25" s="9"/>
      <c r="E25" s="9" t="s">
        <v>48</v>
      </c>
      <c r="F25" s="10"/>
      <c r="G25" s="9">
        <v>16</v>
      </c>
      <c r="H25" s="9">
        <v>5</v>
      </c>
      <c r="I25" s="9">
        <v>1</v>
      </c>
      <c r="J25" s="16">
        <v>23.7</v>
      </c>
    </row>
    <row r="26" spans="1:10" ht="15.6" x14ac:dyDescent="0.3">
      <c r="A26" s="8" t="s">
        <v>22</v>
      </c>
      <c r="B26" s="15" t="s">
        <v>20</v>
      </c>
      <c r="C26" s="10" t="s">
        <v>47</v>
      </c>
      <c r="D26" s="9"/>
      <c r="E26" s="9" t="s">
        <v>48</v>
      </c>
      <c r="F26" s="10"/>
      <c r="G26" s="9">
        <v>16</v>
      </c>
      <c r="H26" s="9">
        <v>3</v>
      </c>
      <c r="I26" s="9">
        <v>1</v>
      </c>
      <c r="J26" s="16">
        <v>14.39</v>
      </c>
    </row>
    <row r="27" spans="1:10" ht="15.6" x14ac:dyDescent="0.3">
      <c r="A27" s="8" t="s">
        <v>22</v>
      </c>
      <c r="B27" s="15" t="s">
        <v>20</v>
      </c>
      <c r="C27" s="10" t="s">
        <v>47</v>
      </c>
      <c r="D27" s="9"/>
      <c r="E27" s="9" t="s">
        <v>48</v>
      </c>
      <c r="F27" s="10"/>
      <c r="G27" s="9">
        <v>29</v>
      </c>
      <c r="H27" s="9">
        <v>6</v>
      </c>
      <c r="I27" s="9">
        <v>1</v>
      </c>
      <c r="J27" s="16">
        <v>90.4</v>
      </c>
    </row>
    <row r="28" spans="1:10" ht="15.6" x14ac:dyDescent="0.3">
      <c r="A28" s="8" t="s">
        <v>22</v>
      </c>
      <c r="B28" s="15" t="s">
        <v>20</v>
      </c>
      <c r="C28" s="10" t="s">
        <v>47</v>
      </c>
      <c r="D28" s="9"/>
      <c r="E28" s="9" t="s">
        <v>48</v>
      </c>
      <c r="F28" s="10"/>
      <c r="G28" s="9">
        <v>32</v>
      </c>
      <c r="H28" s="9">
        <v>6</v>
      </c>
      <c r="I28" s="9">
        <v>1</v>
      </c>
      <c r="J28" s="16">
        <v>109.55</v>
      </c>
    </row>
    <row r="29" spans="1:10" ht="15.6" x14ac:dyDescent="0.3">
      <c r="A29" s="8" t="s">
        <v>17</v>
      </c>
      <c r="B29" s="15" t="s">
        <v>12</v>
      </c>
      <c r="C29" s="10" t="s">
        <v>63</v>
      </c>
      <c r="D29" s="9"/>
      <c r="E29" s="9" t="s">
        <v>49</v>
      </c>
      <c r="F29" s="10"/>
      <c r="G29" s="9">
        <v>8</v>
      </c>
      <c r="H29" s="9">
        <v>3</v>
      </c>
      <c r="I29" s="9">
        <v>86</v>
      </c>
      <c r="J29" s="11">
        <f>3.61*I29</f>
        <v>310.45999999999998</v>
      </c>
    </row>
    <row r="30" spans="1:10" ht="15.6" x14ac:dyDescent="0.3">
      <c r="A30" s="8" t="s">
        <v>17</v>
      </c>
      <c r="B30" s="15" t="s">
        <v>12</v>
      </c>
      <c r="C30" s="10" t="s">
        <v>63</v>
      </c>
      <c r="D30" s="9"/>
      <c r="E30" s="9" t="s">
        <v>50</v>
      </c>
      <c r="F30" s="10"/>
      <c r="G30" s="9">
        <v>8</v>
      </c>
      <c r="H30" s="9">
        <v>3</v>
      </c>
      <c r="I30" s="9">
        <v>35</v>
      </c>
      <c r="J30" s="11">
        <f>3.07*I30</f>
        <v>107.44999999999999</v>
      </c>
    </row>
    <row r="31" spans="1:10" ht="15.6" x14ac:dyDescent="0.3">
      <c r="A31" s="8" t="s">
        <v>17</v>
      </c>
      <c r="B31" s="15" t="s">
        <v>12</v>
      </c>
      <c r="C31" s="10" t="s">
        <v>63</v>
      </c>
      <c r="D31" s="9"/>
      <c r="E31" s="9" t="s">
        <v>51</v>
      </c>
      <c r="F31" s="10"/>
      <c r="G31" s="9">
        <v>8</v>
      </c>
      <c r="H31" s="9">
        <v>3</v>
      </c>
      <c r="I31" s="9">
        <v>14</v>
      </c>
      <c r="J31" s="14" t="s">
        <v>99</v>
      </c>
    </row>
    <row r="32" spans="1:10" ht="15.6" x14ac:dyDescent="0.3">
      <c r="A32" s="8" t="s">
        <v>17</v>
      </c>
      <c r="B32" s="15" t="s">
        <v>12</v>
      </c>
      <c r="C32" s="10" t="s">
        <v>63</v>
      </c>
      <c r="D32" s="9"/>
      <c r="E32" s="9" t="s">
        <v>52</v>
      </c>
      <c r="F32" s="10"/>
      <c r="G32" s="9">
        <v>8</v>
      </c>
      <c r="H32" s="9">
        <v>3</v>
      </c>
      <c r="I32" s="9">
        <v>55</v>
      </c>
      <c r="J32" s="11">
        <f>3.01*I32</f>
        <v>165.54999999999998</v>
      </c>
    </row>
    <row r="33" spans="1:10" ht="15.6" x14ac:dyDescent="0.3">
      <c r="A33" s="8" t="s">
        <v>17</v>
      </c>
      <c r="B33" s="15" t="s">
        <v>12</v>
      </c>
      <c r="C33" s="10" t="s">
        <v>63</v>
      </c>
      <c r="D33" s="9"/>
      <c r="E33" s="9" t="s">
        <v>26</v>
      </c>
      <c r="F33" s="10"/>
      <c r="G33" s="9">
        <v>8</v>
      </c>
      <c r="H33" s="9">
        <v>3</v>
      </c>
      <c r="I33" s="9">
        <v>34</v>
      </c>
      <c r="J33" s="11">
        <f>3.54*I33</f>
        <v>120.36</v>
      </c>
    </row>
    <row r="34" spans="1:10" ht="15.6" x14ac:dyDescent="0.3">
      <c r="A34" s="8" t="s">
        <v>17</v>
      </c>
      <c r="B34" s="15" t="s">
        <v>12</v>
      </c>
      <c r="C34" s="10" t="s">
        <v>63</v>
      </c>
      <c r="D34" s="9"/>
      <c r="E34" s="9" t="s">
        <v>53</v>
      </c>
      <c r="F34" s="10"/>
      <c r="G34" s="9">
        <v>3</v>
      </c>
      <c r="H34" s="9">
        <v>2</v>
      </c>
      <c r="I34" s="9">
        <v>43</v>
      </c>
      <c r="J34" s="14" t="s">
        <v>99</v>
      </c>
    </row>
    <row r="35" spans="1:10" ht="15.6" x14ac:dyDescent="0.3">
      <c r="A35" s="8" t="s">
        <v>17</v>
      </c>
      <c r="B35" s="15" t="s">
        <v>12</v>
      </c>
      <c r="C35" s="10" t="s">
        <v>63</v>
      </c>
      <c r="D35" s="9"/>
      <c r="E35" s="9" t="s">
        <v>54</v>
      </c>
      <c r="F35" s="10"/>
      <c r="G35" s="9">
        <v>3</v>
      </c>
      <c r="H35" s="9">
        <v>2</v>
      </c>
      <c r="I35" s="9">
        <v>27</v>
      </c>
      <c r="J35" s="14" t="s">
        <v>99</v>
      </c>
    </row>
    <row r="36" spans="1:10" ht="15.6" x14ac:dyDescent="0.3">
      <c r="A36" s="8" t="s">
        <v>17</v>
      </c>
      <c r="B36" s="15" t="s">
        <v>12</v>
      </c>
      <c r="C36" s="10" t="s">
        <v>63</v>
      </c>
      <c r="D36" s="9"/>
      <c r="E36" s="9" t="s">
        <v>55</v>
      </c>
      <c r="F36" s="13" t="s">
        <v>93</v>
      </c>
      <c r="G36" s="9"/>
      <c r="H36" s="9">
        <v>1.8</v>
      </c>
      <c r="I36" s="9">
        <v>19</v>
      </c>
      <c r="J36" s="14" t="s">
        <v>99</v>
      </c>
    </row>
    <row r="37" spans="1:10" ht="15.6" x14ac:dyDescent="0.3">
      <c r="A37" s="8" t="s">
        <v>17</v>
      </c>
      <c r="B37" s="15" t="s">
        <v>14</v>
      </c>
      <c r="C37" s="10" t="s">
        <v>96</v>
      </c>
      <c r="D37" s="9"/>
      <c r="E37" s="9" t="s">
        <v>26</v>
      </c>
      <c r="F37" s="10"/>
      <c r="G37" s="9">
        <v>7</v>
      </c>
      <c r="H37" s="9">
        <v>6</v>
      </c>
      <c r="I37" s="9">
        <v>25</v>
      </c>
      <c r="J37" s="11">
        <f>5.37*I37</f>
        <v>134.25</v>
      </c>
    </row>
    <row r="38" spans="1:10" ht="15.6" x14ac:dyDescent="0.3">
      <c r="A38" s="8" t="s">
        <v>17</v>
      </c>
      <c r="B38" s="15" t="s">
        <v>19</v>
      </c>
      <c r="C38" s="10" t="s">
        <v>97</v>
      </c>
      <c r="D38" s="9"/>
      <c r="E38" s="9" t="s">
        <v>91</v>
      </c>
      <c r="F38" s="13" t="s">
        <v>93</v>
      </c>
      <c r="G38" s="9"/>
      <c r="H38" s="9"/>
      <c r="I38" s="9">
        <v>220</v>
      </c>
      <c r="J38" s="14" t="s">
        <v>99</v>
      </c>
    </row>
    <row r="39" spans="1:10" ht="15.6" x14ac:dyDescent="0.3">
      <c r="A39" s="8" t="s">
        <v>17</v>
      </c>
      <c r="B39" s="15" t="s">
        <v>19</v>
      </c>
      <c r="C39" s="10" t="s">
        <v>96</v>
      </c>
      <c r="D39" s="9"/>
      <c r="E39" s="9" t="s">
        <v>56</v>
      </c>
      <c r="F39" s="13" t="s">
        <v>93</v>
      </c>
      <c r="G39" s="9"/>
      <c r="H39" s="9"/>
      <c r="I39" s="9">
        <v>120</v>
      </c>
      <c r="J39" s="14" t="s">
        <v>99</v>
      </c>
    </row>
    <row r="40" spans="1:10" ht="15.6" x14ac:dyDescent="0.3">
      <c r="A40" s="8" t="s">
        <v>17</v>
      </c>
      <c r="B40" s="15" t="s">
        <v>19</v>
      </c>
      <c r="C40" s="10" t="s">
        <v>96</v>
      </c>
      <c r="D40" s="9"/>
      <c r="E40" s="9" t="s">
        <v>57</v>
      </c>
      <c r="F40" s="13" t="s">
        <v>93</v>
      </c>
      <c r="G40" s="9"/>
      <c r="H40" s="9"/>
      <c r="I40" s="9">
        <v>150</v>
      </c>
      <c r="J40" s="14" t="s">
        <v>99</v>
      </c>
    </row>
    <row r="41" spans="1:10" ht="15.6" x14ac:dyDescent="0.3">
      <c r="A41" s="8" t="s">
        <v>17</v>
      </c>
      <c r="B41" s="15" t="s">
        <v>19</v>
      </c>
      <c r="C41" s="10" t="s">
        <v>96</v>
      </c>
      <c r="D41" s="9"/>
      <c r="E41" s="9" t="s">
        <v>58</v>
      </c>
      <c r="F41" s="13" t="s">
        <v>93</v>
      </c>
      <c r="G41" s="9"/>
      <c r="H41" s="9"/>
      <c r="I41" s="9">
        <v>70</v>
      </c>
      <c r="J41" s="14" t="s">
        <v>99</v>
      </c>
    </row>
    <row r="42" spans="1:10" ht="15.6" x14ac:dyDescent="0.3">
      <c r="A42" s="8" t="s">
        <v>17</v>
      </c>
      <c r="B42" s="15" t="s">
        <v>10</v>
      </c>
      <c r="C42" s="10">
        <v>114.09</v>
      </c>
      <c r="D42" s="9"/>
      <c r="E42" s="9" t="s">
        <v>65</v>
      </c>
      <c r="F42" s="10"/>
      <c r="G42" s="9"/>
      <c r="H42" s="9"/>
      <c r="I42" s="9">
        <v>1</v>
      </c>
      <c r="J42" s="14" t="s">
        <v>99</v>
      </c>
    </row>
    <row r="43" spans="1:10" ht="15.6" x14ac:dyDescent="0.3">
      <c r="A43" s="8" t="s">
        <v>17</v>
      </c>
      <c r="B43" s="15" t="s">
        <v>10</v>
      </c>
      <c r="C43" s="10">
        <v>114.09</v>
      </c>
      <c r="D43" s="9"/>
      <c r="E43" s="9" t="s">
        <v>64</v>
      </c>
      <c r="F43" s="10"/>
      <c r="G43" s="9"/>
      <c r="H43" s="9"/>
      <c r="I43" s="9">
        <v>1</v>
      </c>
      <c r="J43" s="14" t="s">
        <v>99</v>
      </c>
    </row>
    <row r="44" spans="1:10" ht="15.6" x14ac:dyDescent="0.3">
      <c r="A44" s="8" t="s">
        <v>17</v>
      </c>
      <c r="B44" s="15" t="s">
        <v>10</v>
      </c>
      <c r="C44" s="10">
        <v>114.09</v>
      </c>
      <c r="D44" s="9"/>
      <c r="E44" s="9" t="s">
        <v>66</v>
      </c>
      <c r="F44" s="10"/>
      <c r="G44" s="9"/>
      <c r="H44" s="9"/>
      <c r="I44" s="9">
        <v>1</v>
      </c>
      <c r="J44" s="14" t="s">
        <v>99</v>
      </c>
    </row>
    <row r="45" spans="1:10" ht="15.6" x14ac:dyDescent="0.3">
      <c r="A45" s="8" t="s">
        <v>17</v>
      </c>
      <c r="B45" s="15" t="s">
        <v>10</v>
      </c>
      <c r="C45" s="10">
        <v>114.09</v>
      </c>
      <c r="D45" s="9"/>
      <c r="E45" s="9" t="s">
        <v>27</v>
      </c>
      <c r="F45" s="10"/>
      <c r="G45" s="9"/>
      <c r="H45" s="9"/>
      <c r="I45" s="9">
        <v>1</v>
      </c>
      <c r="J45" s="14" t="s">
        <v>99</v>
      </c>
    </row>
    <row r="46" spans="1:10" ht="15.6" x14ac:dyDescent="0.3">
      <c r="A46" s="8" t="s">
        <v>17</v>
      </c>
      <c r="B46" s="15" t="s">
        <v>10</v>
      </c>
      <c r="C46" s="10">
        <v>114.09</v>
      </c>
      <c r="D46" s="9"/>
      <c r="E46" s="9" t="s">
        <v>67</v>
      </c>
      <c r="F46" s="10"/>
      <c r="G46" s="9"/>
      <c r="H46" s="9"/>
      <c r="I46" s="9">
        <v>10</v>
      </c>
      <c r="J46" s="14" t="s">
        <v>99</v>
      </c>
    </row>
    <row r="47" spans="1:10" ht="15.6" x14ac:dyDescent="0.3">
      <c r="A47" s="8" t="s">
        <v>17</v>
      </c>
      <c r="B47" s="15" t="s">
        <v>10</v>
      </c>
      <c r="C47" s="10">
        <v>114.09</v>
      </c>
      <c r="D47" s="9"/>
      <c r="E47" s="9" t="s">
        <v>26</v>
      </c>
      <c r="F47" s="10"/>
      <c r="G47" s="9"/>
      <c r="H47" s="9"/>
      <c r="I47" s="9">
        <v>11</v>
      </c>
      <c r="J47" s="14" t="s">
        <v>99</v>
      </c>
    </row>
    <row r="48" spans="1:10" ht="15.6" x14ac:dyDescent="0.3">
      <c r="A48" s="8" t="s">
        <v>17</v>
      </c>
      <c r="B48" s="15" t="s">
        <v>10</v>
      </c>
      <c r="C48" s="10">
        <v>114.09</v>
      </c>
      <c r="D48" s="9"/>
      <c r="E48" s="9" t="s">
        <v>68</v>
      </c>
      <c r="F48" s="10"/>
      <c r="G48" s="9"/>
      <c r="H48" s="9"/>
      <c r="I48" s="9">
        <v>1</v>
      </c>
      <c r="J48" s="14" t="s">
        <v>99</v>
      </c>
    </row>
    <row r="49" spans="1:10" ht="15.6" x14ac:dyDescent="0.3">
      <c r="A49" s="8" t="s">
        <v>17</v>
      </c>
      <c r="B49" s="15" t="s">
        <v>10</v>
      </c>
      <c r="C49" s="10">
        <v>114.09</v>
      </c>
      <c r="D49" s="9"/>
      <c r="E49" s="9" t="s">
        <v>52</v>
      </c>
      <c r="F49" s="10"/>
      <c r="G49" s="9"/>
      <c r="H49" s="9"/>
      <c r="I49" s="9">
        <v>1</v>
      </c>
      <c r="J49" s="14" t="s">
        <v>99</v>
      </c>
    </row>
    <row r="50" spans="1:10" ht="15.6" x14ac:dyDescent="0.3">
      <c r="A50" s="8" t="s">
        <v>17</v>
      </c>
      <c r="B50" s="15" t="s">
        <v>10</v>
      </c>
      <c r="C50" s="10">
        <v>114.09</v>
      </c>
      <c r="D50" s="9"/>
      <c r="E50" s="9" t="s">
        <v>69</v>
      </c>
      <c r="F50" s="10"/>
      <c r="G50" s="9"/>
      <c r="H50" s="9"/>
      <c r="I50" s="9">
        <v>2</v>
      </c>
      <c r="J50" s="14" t="s">
        <v>99</v>
      </c>
    </row>
    <row r="51" spans="1:10" ht="15.6" x14ac:dyDescent="0.3">
      <c r="A51" s="8" t="s">
        <v>17</v>
      </c>
      <c r="B51" s="15" t="s">
        <v>10</v>
      </c>
      <c r="C51" s="10">
        <v>114.09</v>
      </c>
      <c r="D51" s="9"/>
      <c r="E51" s="9" t="s">
        <v>70</v>
      </c>
      <c r="F51" s="10"/>
      <c r="G51" s="9"/>
      <c r="H51" s="9">
        <v>1.75</v>
      </c>
      <c r="I51" s="9">
        <v>1</v>
      </c>
      <c r="J51" s="14" t="s">
        <v>99</v>
      </c>
    </row>
    <row r="52" spans="1:10" ht="15.6" x14ac:dyDescent="0.3">
      <c r="A52" s="8" t="s">
        <v>17</v>
      </c>
      <c r="B52" s="15" t="s">
        <v>10</v>
      </c>
      <c r="C52" s="10">
        <v>114.08</v>
      </c>
      <c r="D52" s="9"/>
      <c r="E52" s="9" t="s">
        <v>24</v>
      </c>
      <c r="F52" s="10"/>
      <c r="G52" s="9">
        <v>5</v>
      </c>
      <c r="H52" s="9">
        <v>2.4</v>
      </c>
      <c r="I52" s="9">
        <v>44</v>
      </c>
      <c r="J52" s="11">
        <f>1.096*I52</f>
        <v>48.224000000000004</v>
      </c>
    </row>
    <row r="53" spans="1:10" ht="15.6" x14ac:dyDescent="0.3">
      <c r="A53" s="8" t="s">
        <v>17</v>
      </c>
      <c r="B53" s="15" t="s">
        <v>10</v>
      </c>
      <c r="C53" s="10">
        <v>114.08</v>
      </c>
      <c r="D53" s="9"/>
      <c r="E53" s="9" t="s">
        <v>33</v>
      </c>
      <c r="F53" s="10"/>
      <c r="G53" s="9">
        <v>5</v>
      </c>
      <c r="H53" s="9">
        <v>2.4</v>
      </c>
      <c r="I53" s="9">
        <v>33</v>
      </c>
      <c r="J53" s="11">
        <f>1.104*I53</f>
        <v>36.432000000000002</v>
      </c>
    </row>
    <row r="54" spans="1:10" ht="15.6" x14ac:dyDescent="0.3">
      <c r="A54" s="8" t="s">
        <v>17</v>
      </c>
      <c r="B54" s="15" t="s">
        <v>10</v>
      </c>
      <c r="C54" s="10">
        <v>114.08</v>
      </c>
      <c r="D54" s="9"/>
      <c r="E54" s="9" t="s">
        <v>49</v>
      </c>
      <c r="F54" s="10"/>
      <c r="G54" s="9">
        <v>5</v>
      </c>
      <c r="H54" s="9">
        <v>2.4</v>
      </c>
      <c r="I54" s="9">
        <v>16</v>
      </c>
      <c r="J54" s="11">
        <f>1.152*I54</f>
        <v>18.431999999999999</v>
      </c>
    </row>
    <row r="55" spans="1:10" ht="15.6" x14ac:dyDescent="0.3">
      <c r="A55" s="8" t="s">
        <v>17</v>
      </c>
      <c r="B55" s="15" t="s">
        <v>10</v>
      </c>
      <c r="C55" s="10">
        <v>114.08</v>
      </c>
      <c r="D55" s="9"/>
      <c r="E55" s="9" t="s">
        <v>64</v>
      </c>
      <c r="F55" s="10"/>
      <c r="G55" s="9">
        <v>5</v>
      </c>
      <c r="H55" s="9">
        <v>2.4</v>
      </c>
      <c r="I55" s="9">
        <v>13</v>
      </c>
      <c r="J55" s="11">
        <f>1.552*I55</f>
        <v>20.176000000000002</v>
      </c>
    </row>
    <row r="56" spans="1:10" ht="15.6" x14ac:dyDescent="0.3">
      <c r="A56" s="8" t="s">
        <v>17</v>
      </c>
      <c r="B56" s="15" t="s">
        <v>10</v>
      </c>
      <c r="C56" s="10">
        <v>114.08</v>
      </c>
      <c r="D56" s="9"/>
      <c r="E56" s="9" t="s">
        <v>51</v>
      </c>
      <c r="F56" s="10"/>
      <c r="G56" s="9">
        <v>5</v>
      </c>
      <c r="H56" s="9">
        <v>2.4</v>
      </c>
      <c r="I56" s="9">
        <v>92</v>
      </c>
      <c r="J56" s="14" t="s">
        <v>99</v>
      </c>
    </row>
    <row r="57" spans="1:10" ht="15.6" x14ac:dyDescent="0.3">
      <c r="A57" s="8" t="s">
        <v>17</v>
      </c>
      <c r="B57" s="15" t="s">
        <v>15</v>
      </c>
      <c r="C57" s="10" t="s">
        <v>71</v>
      </c>
      <c r="D57" s="9" t="s">
        <v>72</v>
      </c>
      <c r="E57" s="9" t="s">
        <v>74</v>
      </c>
      <c r="F57" s="10"/>
      <c r="G57" s="9"/>
      <c r="H57" s="9"/>
      <c r="I57" s="9">
        <v>3</v>
      </c>
      <c r="J57" s="14" t="s">
        <v>99</v>
      </c>
    </row>
    <row r="58" spans="1:10" ht="15.6" x14ac:dyDescent="0.3">
      <c r="A58" s="8" t="s">
        <v>17</v>
      </c>
      <c r="B58" s="15" t="s">
        <v>15</v>
      </c>
      <c r="C58" s="10" t="s">
        <v>71</v>
      </c>
      <c r="D58" s="9" t="s">
        <v>72</v>
      </c>
      <c r="E58" s="12" t="s">
        <v>75</v>
      </c>
      <c r="F58" s="10"/>
      <c r="G58" s="9"/>
      <c r="H58" s="9"/>
      <c r="I58" s="9">
        <v>2</v>
      </c>
      <c r="J58" s="14" t="s">
        <v>99</v>
      </c>
    </row>
    <row r="59" spans="1:10" ht="15.6" x14ac:dyDescent="0.3">
      <c r="A59" s="8" t="s">
        <v>17</v>
      </c>
      <c r="B59" s="15" t="s">
        <v>15</v>
      </c>
      <c r="C59" s="10" t="s">
        <v>62</v>
      </c>
      <c r="D59" s="9" t="s">
        <v>73</v>
      </c>
      <c r="E59" s="9" t="s">
        <v>76</v>
      </c>
      <c r="F59" s="10"/>
      <c r="G59" s="9"/>
      <c r="H59" s="9"/>
      <c r="I59" s="9">
        <v>1</v>
      </c>
      <c r="J59" s="14" t="s">
        <v>99</v>
      </c>
    </row>
    <row r="60" spans="1:10" ht="15.6" x14ac:dyDescent="0.3">
      <c r="A60" s="8" t="s">
        <v>79</v>
      </c>
      <c r="B60" s="15" t="s">
        <v>80</v>
      </c>
      <c r="C60" s="10" t="s">
        <v>81</v>
      </c>
      <c r="D60" s="9"/>
      <c r="E60" s="9" t="s">
        <v>82</v>
      </c>
      <c r="F60" s="10"/>
      <c r="G60" s="9"/>
      <c r="H60" s="9"/>
      <c r="I60" s="9">
        <v>2</v>
      </c>
      <c r="J60" s="14" t="s">
        <v>99</v>
      </c>
    </row>
    <row r="61" spans="1:10" ht="15.6" x14ac:dyDescent="0.3">
      <c r="A61" s="8" t="s">
        <v>79</v>
      </c>
      <c r="B61" s="15" t="s">
        <v>10</v>
      </c>
      <c r="C61" s="10">
        <v>114.09</v>
      </c>
      <c r="D61" s="9"/>
      <c r="E61" s="9" t="s">
        <v>24</v>
      </c>
      <c r="F61" s="10"/>
      <c r="G61" s="9">
        <v>5</v>
      </c>
      <c r="H61" s="9">
        <v>2.4</v>
      </c>
      <c r="I61" s="9">
        <v>37</v>
      </c>
      <c r="J61" s="11">
        <f>1.096*I61</f>
        <v>40.552000000000007</v>
      </c>
    </row>
    <row r="62" spans="1:10" ht="15.6" x14ac:dyDescent="0.3">
      <c r="A62" s="8" t="s">
        <v>79</v>
      </c>
      <c r="B62" s="15" t="s">
        <v>10</v>
      </c>
      <c r="C62" s="10">
        <v>114.09</v>
      </c>
      <c r="D62" s="9"/>
      <c r="E62" s="9" t="s">
        <v>49</v>
      </c>
      <c r="F62" s="10"/>
      <c r="G62" s="9">
        <v>5</v>
      </c>
      <c r="H62" s="9">
        <v>2.4</v>
      </c>
      <c r="I62" s="9">
        <v>13</v>
      </c>
      <c r="J62" s="11">
        <f>1.152*I62</f>
        <v>14.975999999999999</v>
      </c>
    </row>
    <row r="63" spans="1:10" ht="15.6" x14ac:dyDescent="0.3">
      <c r="A63" s="8" t="s">
        <v>79</v>
      </c>
      <c r="B63" s="15" t="s">
        <v>10</v>
      </c>
      <c r="C63" s="10">
        <v>114.09</v>
      </c>
      <c r="D63" s="9"/>
      <c r="E63" s="9" t="s">
        <v>51</v>
      </c>
      <c r="F63" s="10"/>
      <c r="G63" s="9">
        <v>5</v>
      </c>
      <c r="H63" s="9">
        <v>2.4</v>
      </c>
      <c r="I63" s="9">
        <v>62</v>
      </c>
      <c r="J63" s="14" t="s">
        <v>99</v>
      </c>
    </row>
    <row r="64" spans="1:10" ht="15.6" x14ac:dyDescent="0.3">
      <c r="A64" s="8" t="s">
        <v>79</v>
      </c>
      <c r="B64" s="15" t="s">
        <v>10</v>
      </c>
      <c r="C64" s="10">
        <v>114.09</v>
      </c>
      <c r="D64" s="9"/>
      <c r="E64" s="9" t="s">
        <v>33</v>
      </c>
      <c r="F64" s="10"/>
      <c r="G64" s="9">
        <v>5</v>
      </c>
      <c r="H64" s="9">
        <v>2.4</v>
      </c>
      <c r="I64" s="9">
        <v>26</v>
      </c>
      <c r="J64" s="11">
        <f>1.104*I64</f>
        <v>28.704000000000001</v>
      </c>
    </row>
    <row r="65" spans="1:10" ht="15.6" x14ac:dyDescent="0.3">
      <c r="A65" s="8" t="s">
        <v>79</v>
      </c>
      <c r="B65" s="15" t="s">
        <v>10</v>
      </c>
      <c r="C65" s="10">
        <v>114.09</v>
      </c>
      <c r="D65" s="9"/>
      <c r="E65" s="9" t="s">
        <v>64</v>
      </c>
      <c r="F65" s="10"/>
      <c r="G65" s="9">
        <v>5</v>
      </c>
      <c r="H65" s="9">
        <v>2.4</v>
      </c>
      <c r="I65" s="9">
        <v>16</v>
      </c>
      <c r="J65" s="11">
        <f>1.552*I65</f>
        <v>24.832000000000001</v>
      </c>
    </row>
    <row r="66" spans="1:10" ht="15.6" x14ac:dyDescent="0.3">
      <c r="A66" s="8" t="s">
        <v>79</v>
      </c>
      <c r="B66" s="15" t="s">
        <v>12</v>
      </c>
      <c r="C66" s="10" t="s">
        <v>83</v>
      </c>
      <c r="D66" s="9"/>
      <c r="E66" s="9" t="s">
        <v>24</v>
      </c>
      <c r="F66" s="10"/>
      <c r="G66" s="9"/>
      <c r="H66" s="9"/>
      <c r="I66" s="9">
        <v>5</v>
      </c>
      <c r="J66" s="14" t="s">
        <v>99</v>
      </c>
    </row>
    <row r="67" spans="1:10" x14ac:dyDescent="0.3">
      <c r="A67" s="8" t="s">
        <v>79</v>
      </c>
      <c r="B67" s="9" t="s">
        <v>13</v>
      </c>
      <c r="C67" s="10" t="s">
        <v>98</v>
      </c>
      <c r="D67" s="9"/>
      <c r="E67" s="9" t="s">
        <v>49</v>
      </c>
      <c r="F67" s="10"/>
      <c r="G67" s="9">
        <v>5</v>
      </c>
      <c r="H67" s="9">
        <v>3</v>
      </c>
      <c r="I67" s="9">
        <v>240</v>
      </c>
      <c r="J67" s="11">
        <f>1.44*I67</f>
        <v>345.59999999999997</v>
      </c>
    </row>
    <row r="68" spans="1:10" x14ac:dyDescent="0.3">
      <c r="A68" s="8" t="s">
        <v>79</v>
      </c>
      <c r="B68" s="9" t="s">
        <v>13</v>
      </c>
      <c r="C68" s="10" t="s">
        <v>98</v>
      </c>
      <c r="D68" s="9"/>
      <c r="E68" s="9" t="s">
        <v>84</v>
      </c>
      <c r="F68" s="10"/>
      <c r="G68" s="9">
        <v>5</v>
      </c>
      <c r="H68" s="9">
        <v>3</v>
      </c>
      <c r="I68" s="9">
        <v>247</v>
      </c>
      <c r="J68" s="11">
        <f>1.74*I68</f>
        <v>429.78</v>
      </c>
    </row>
    <row r="69" spans="1:10" x14ac:dyDescent="0.3">
      <c r="A69" s="8" t="s">
        <v>79</v>
      </c>
      <c r="B69" s="9" t="s">
        <v>13</v>
      </c>
      <c r="C69" s="10" t="s">
        <v>98</v>
      </c>
      <c r="D69" s="9"/>
      <c r="E69" s="9" t="s">
        <v>85</v>
      </c>
      <c r="F69" s="10"/>
      <c r="G69" s="9">
        <v>5</v>
      </c>
      <c r="H69" s="9">
        <v>3</v>
      </c>
      <c r="I69" s="9">
        <v>1</v>
      </c>
      <c r="J69" s="11">
        <f>1.82*I69</f>
        <v>1.82</v>
      </c>
    </row>
    <row r="70" spans="1:10" ht="15.6" x14ac:dyDescent="0.3">
      <c r="A70" s="8" t="s">
        <v>79</v>
      </c>
      <c r="B70" s="15" t="s">
        <v>86</v>
      </c>
      <c r="C70" s="10" t="s">
        <v>87</v>
      </c>
      <c r="D70" s="9"/>
      <c r="E70" s="9" t="s">
        <v>88</v>
      </c>
      <c r="F70" s="10"/>
      <c r="G70" s="9"/>
      <c r="H70" s="9"/>
      <c r="I70" s="9">
        <v>9</v>
      </c>
      <c r="J70" s="14" t="s">
        <v>99</v>
      </c>
    </row>
    <row r="71" spans="1:10" ht="15.6" x14ac:dyDescent="0.3">
      <c r="A71" s="17" t="s">
        <v>79</v>
      </c>
      <c r="B71" s="18" t="s">
        <v>89</v>
      </c>
      <c r="C71" s="3" t="s">
        <v>95</v>
      </c>
      <c r="D71" s="2"/>
      <c r="E71" s="2" t="s">
        <v>90</v>
      </c>
      <c r="F71" s="13" t="s">
        <v>93</v>
      </c>
      <c r="G71" s="2"/>
      <c r="H71" s="2">
        <v>0.45</v>
      </c>
      <c r="I71" s="2">
        <v>50</v>
      </c>
      <c r="J71" s="19" t="s">
        <v>99</v>
      </c>
    </row>
    <row r="72" spans="1:10" x14ac:dyDescent="0.3">
      <c r="A72" s="21" t="s">
        <v>101</v>
      </c>
      <c r="B72" s="22"/>
      <c r="C72" s="4"/>
      <c r="D72" s="5"/>
      <c r="E72" s="5"/>
      <c r="F72" s="4"/>
      <c r="G72" s="5"/>
      <c r="H72" s="5"/>
      <c r="I72" s="5"/>
      <c r="J72" s="6">
        <f>SUM(J2:J71)</f>
        <v>3545.8580000000006</v>
      </c>
    </row>
    <row r="73" spans="1:10" x14ac:dyDescent="0.3">
      <c r="A73" s="20" t="s">
        <v>103</v>
      </c>
      <c r="B73" s="20"/>
      <c r="C73" s="20"/>
      <c r="D73" s="20"/>
      <c r="E73" s="20"/>
      <c r="F73" s="20"/>
      <c r="G73" s="20"/>
    </row>
  </sheetData>
  <autoFilter ref="A1:J59"/>
  <mergeCells count="2">
    <mergeCell ref="A73:G73"/>
    <mergeCell ref="A72:B72"/>
  </mergeCells>
  <phoneticPr fontId="1" type="noConversion"/>
  <pageMargins left="0.7" right="0.7" top="0.75" bottom="0.75" header="0.3" footer="0.3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114年度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唐欣‧古拉斯</dc:creator>
  <cp:lastModifiedBy>楊以琳</cp:lastModifiedBy>
  <cp:lastPrinted>2026-04-10T05:35:52Z</cp:lastPrinted>
  <dcterms:created xsi:type="dcterms:W3CDTF">2015-06-05T18:19:34Z</dcterms:created>
  <dcterms:modified xsi:type="dcterms:W3CDTF">2026-05-15T05:13:21Z</dcterms:modified>
</cp:coreProperties>
</file>